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7. Marchés mutualisés\MP 2025 CT CSPS SSI\0 - Préparation\6. DCE V3 Proposition modif pour Gina\"/>
    </mc:Choice>
  </mc:AlternateContent>
  <bookViews>
    <workbookView xWindow="-20" yWindow="7290" windowWidth="28830" windowHeight="7340"/>
  </bookViews>
  <sheets>
    <sheet name="Page de garde" sheetId="4" r:id="rId1"/>
    <sheet name="BPU LOT 2" sheetId="1" r:id="rId2"/>
    <sheet name="DQE LOT 2" sheetId="5" r:id="rId3"/>
  </sheets>
  <calcPr calcId="162913"/>
</workbook>
</file>

<file path=xl/calcChain.xml><?xml version="1.0" encoding="utf-8"?>
<calcChain xmlns="http://schemas.openxmlformats.org/spreadsheetml/2006/main">
  <c r="D23" i="5" l="1"/>
  <c r="D19" i="5" l="1"/>
  <c r="D20" i="5"/>
  <c r="D16" i="5"/>
  <c r="D15" i="5"/>
  <c r="D13" i="5"/>
  <c r="D12" i="5" l="1"/>
  <c r="D18" i="5"/>
  <c r="D21" i="5"/>
  <c r="D14" i="5"/>
  <c r="D17" i="5"/>
  <c r="D22" i="5"/>
  <c r="D24" i="5" l="1"/>
</calcChain>
</file>

<file path=xl/sharedStrings.xml><?xml version="1.0" encoding="utf-8"?>
<sst xmlns="http://schemas.openxmlformats.org/spreadsheetml/2006/main" count="76" uniqueCount="63">
  <si>
    <t>CADRE DE REPONSE FINANCIER</t>
  </si>
  <si>
    <t>NE PAS TRANSFORMER EN PDF</t>
  </si>
  <si>
    <t>Cachet, date et signature de l'entreprise :</t>
  </si>
  <si>
    <t>*MONTANTS FORFAITAIRES HT DES TRAVAUX</t>
  </si>
  <si>
    <t xml:space="preserve">de 300 001                                    à 400 000 </t>
  </si>
  <si>
    <t xml:space="preserve">de 400 001                                    à 500 000 </t>
  </si>
  <si>
    <t xml:space="preserve">de 500 001                                   à 600 000 </t>
  </si>
  <si>
    <t xml:space="preserve">de 600 001                                   à 700 000 </t>
  </si>
  <si>
    <t xml:space="preserve">de 700 001                                    à 800 000 </t>
  </si>
  <si>
    <t>de 800 001
à 900 000</t>
  </si>
  <si>
    <t xml:space="preserve">   de 0                                    à 50 000 </t>
  </si>
  <si>
    <t xml:space="preserve">de 50 001                                    à 100 000 </t>
  </si>
  <si>
    <t xml:space="preserve">de 100 001                                   à 200 000 </t>
  </si>
  <si>
    <t xml:space="preserve">de 200 001                                    à 300 000 </t>
  </si>
  <si>
    <t>Taux de TVA</t>
  </si>
  <si>
    <t>Montant HT des missions</t>
  </si>
  <si>
    <t>Opération d'un montant de 4 500 000 € HT dont le délai d'exécution est de 18 mois</t>
  </si>
  <si>
    <t>Opération d'un montant de 425 000 € HT dont le délai d'exécution est de 4 mois</t>
  </si>
  <si>
    <t>Opération d'un montant de 48 000 € HT dont le délai d'exécution est de 1 mois</t>
  </si>
  <si>
    <t>MISSIONS SPECIFIQUES</t>
  </si>
  <si>
    <t>LP</t>
  </si>
  <si>
    <t>S</t>
  </si>
  <si>
    <t>LE</t>
  </si>
  <si>
    <t>HAND</t>
  </si>
  <si>
    <t>MISSIONS COMPLEMENTAIRES</t>
  </si>
  <si>
    <t>Ph</t>
  </si>
  <si>
    <t>Th</t>
  </si>
  <si>
    <t>F</t>
  </si>
  <si>
    <t>GTB</t>
  </si>
  <si>
    <t>CO</t>
  </si>
  <si>
    <t>HYS</t>
  </si>
  <si>
    <t>* Les montants forfaitaires mentionnés dans le tableau ci-dessus, prennent en compte le montant des travaux ainsi que les délais d'exécution estimés entre 0 à 10 mois</t>
  </si>
  <si>
    <r>
      <t xml:space="preserve">* Les montants forfaitaires mentionnés dans le tableau ci-dessus, prennent en compte le montant des travaux ainsi que les délais d'exécution estimés entre de 10 à </t>
    </r>
    <r>
      <rPr>
        <b/>
        <sz val="12"/>
        <rFont val="Calibri"/>
        <family val="2"/>
      </rPr>
      <t>≥</t>
    </r>
    <r>
      <rPr>
        <b/>
        <i/>
        <sz val="12"/>
        <rFont val="Calibri"/>
        <family val="2"/>
      </rPr>
      <t xml:space="preserve"> 10 mois</t>
    </r>
  </si>
  <si>
    <t>Consultation n°
Lot n°2 - Mission de contrôle technique (CT)</t>
  </si>
  <si>
    <r>
      <rPr>
        <b/>
        <sz val="14"/>
        <color rgb="FF336699"/>
        <rFont val="Calibri"/>
        <family val="2"/>
        <scheme val="minor"/>
      </rPr>
      <t>Bordereau des Prix Unitaires</t>
    </r>
    <r>
      <rPr>
        <b/>
        <sz val="14"/>
        <color theme="1"/>
        <rFont val="Calibri"/>
        <family val="2"/>
        <scheme val="minor"/>
      </rPr>
      <t xml:space="preserve">
LOT 2 - Mission de contrôle technique (CT) - </t>
    </r>
    <r>
      <rPr>
        <b/>
        <sz val="14"/>
        <color rgb="FFFF0000"/>
        <rFont val="Calibri"/>
        <family val="2"/>
        <scheme val="minor"/>
      </rPr>
      <t>Prix plafonds</t>
    </r>
  </si>
  <si>
    <t xml:space="preserve">de 3 000 001                                     à 4 000 000 </t>
  </si>
  <si>
    <t xml:space="preserve">de 1 000 001                                     à 2 000 000 </t>
  </si>
  <si>
    <t>de 2 000 001                                     à 3 000 000</t>
  </si>
  <si>
    <t xml:space="preserve">de 900 001                                     à 1 000 000 </t>
  </si>
  <si>
    <t>Quantité</t>
  </si>
  <si>
    <t>VISITE SUPPLEMENTAIRE</t>
  </si>
  <si>
    <t>MONTANT UNITAIRE HT</t>
  </si>
  <si>
    <t xml:space="preserve">MISSIONS DE COORDINATION SECURITE ET PROTECTION DE LA SANTE, DE CONTROLE TECHNIQUE, DE COORDINATION DE SYSTÈME DE SECURITE INCENDIE ET D’ACCESSIBILITE AUX BATIMENTS DES PERSONNES EN SITUATION DE HANDICAP
</t>
  </si>
  <si>
    <t>Nom de la société</t>
  </si>
  <si>
    <t>……………….</t>
  </si>
  <si>
    <t>de 4 000 001                                     à 10 000 000</t>
  </si>
  <si>
    <t>de 10 000 001                                     à 20 000 000</t>
  </si>
  <si>
    <t>de 20 000 001                                     à 30 000 000</t>
  </si>
  <si>
    <t>de 30 000 001                                     à 40 000 000</t>
  </si>
  <si>
    <t>de 40 000 001                                     à 50 000 000</t>
  </si>
  <si>
    <t>&gt; 50 000 001</t>
  </si>
  <si>
    <t>Visites supplémentaires</t>
  </si>
  <si>
    <t>Opération d'un montant de 250 000 € HT dont le délai d'exécution est de 2 mois</t>
  </si>
  <si>
    <r>
      <rPr>
        <b/>
        <sz val="14"/>
        <color rgb="FF336699"/>
        <rFont val="Calibri"/>
        <family val="2"/>
        <scheme val="minor"/>
      </rPr>
      <t>Détail Quantitatif estimatif sur la base de prix plafonds ou unitaire</t>
    </r>
    <r>
      <rPr>
        <b/>
        <sz val="14"/>
        <color theme="1"/>
        <rFont val="Calibri"/>
        <family val="2"/>
        <scheme val="minor"/>
      </rPr>
      <t xml:space="preserve">
LOT 2 - Mission de contrôle technique (CT)
</t>
    </r>
    <r>
      <rPr>
        <b/>
        <i/>
        <sz val="14"/>
        <color theme="1"/>
        <rFont val="Calibri"/>
        <family val="2"/>
        <scheme val="minor"/>
      </rPr>
      <t>Valeur non contractuelle</t>
    </r>
  </si>
  <si>
    <r>
      <t>Seules les cases entourées de rouge doivent être renseignées
(onglet BPU)
1</t>
    </r>
    <r>
      <rPr>
        <b/>
        <u/>
        <sz val="12"/>
        <color rgb="FFC00000"/>
        <rFont val="Century Gothic"/>
        <family val="2"/>
      </rPr>
      <t xml:space="preserve"> onglet à renseigner</t>
    </r>
  </si>
  <si>
    <t>Opération d'un montant de 60 000 000 € HT dont le délai d'exécution est de 32 mois</t>
  </si>
  <si>
    <t>Opération d'un montant de 35 000 000 € HT dont le délai d'exécution est de 24 mois</t>
  </si>
  <si>
    <t>Opération d'un montant de  850 000 € HT dont le délai d'exécution est de 6 mois</t>
  </si>
  <si>
    <t>Opération d'un montant de 1 500 000 € HT dont le délai d'exécution est de 16 mois</t>
  </si>
  <si>
    <t>Opération d'un montant de 55 000 € HT dont le délai d'exécution est de 1 mois</t>
  </si>
  <si>
    <t>Opération d'un montant de 150 000 € HT dont le délai d'exécution est de 2 mois</t>
  </si>
  <si>
    <t>Montant total HT des missions</t>
  </si>
  <si>
    <t xml:space="preserve">Montant total TTC des missions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</si>
</sst>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EUR&quot;"/>
    <numFmt numFmtId="166" formatCode="_-* #,##0.00\ &quot;EUR&quot;_-;\-* #,##0.00\ &quot;EUR&quot;_-;_-* &quot;-&quot;??\ &quot;EUR&quot;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b/>
      <sz val="18"/>
      <color rgb="FFC00000"/>
      <name val="Century Gothic"/>
      <family val="2"/>
    </font>
    <font>
      <sz val="10"/>
      <name val="Century Gothic"/>
      <family val="2"/>
    </font>
    <font>
      <b/>
      <sz val="12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8"/>
      <name val="Century Gothic"/>
      <family val="2"/>
    </font>
    <font>
      <b/>
      <i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i/>
      <sz val="12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entury Gothic"/>
      <family val="2"/>
    </font>
    <font>
      <b/>
      <sz val="11"/>
      <color theme="1"/>
      <name val="Century Gothic"/>
      <family val="2"/>
    </font>
    <font>
      <b/>
      <sz val="14"/>
      <color rgb="FF336699"/>
      <name val="Calibri"/>
      <family val="2"/>
      <scheme val="minor"/>
    </font>
    <font>
      <b/>
      <sz val="18"/>
      <color rgb="FF336699"/>
      <name val="Century Gothic"/>
      <family val="2"/>
    </font>
    <font>
      <b/>
      <sz val="14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/>
      <diagonal/>
    </border>
    <border>
      <left/>
      <right style="thin">
        <color auto="1"/>
      </right>
      <top style="thick">
        <color rgb="FFC00000"/>
      </top>
      <bottom style="thick">
        <color rgb="FFC0000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rgb="FFC00000"/>
      </top>
      <bottom/>
      <diagonal/>
    </border>
  </borders>
  <cellStyleXfs count="6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7" fillId="0" borderId="0" xfId="1" applyFont="1" applyProtection="1"/>
    <xf numFmtId="0" fontId="10" fillId="0" borderId="13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vertical="center"/>
      <protection locked="0"/>
    </xf>
    <xf numFmtId="0" fontId="4" fillId="0" borderId="0" xfId="1" applyFont="1" applyFill="1" applyAlignment="1" applyProtection="1">
      <alignment horizontal="center" wrapText="1"/>
    </xf>
    <xf numFmtId="0" fontId="1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/>
    <xf numFmtId="165" fontId="16" fillId="0" borderId="9" xfId="4" applyNumberFormat="1" applyFont="1" applyBorder="1" applyAlignment="1">
      <alignment horizontal="center" vertical="center" wrapText="1"/>
    </xf>
    <xf numFmtId="0" fontId="12" fillId="0" borderId="0" xfId="0" applyFont="1"/>
    <xf numFmtId="0" fontId="16" fillId="0" borderId="9" xfId="0" applyFont="1" applyBorder="1" applyAlignment="1">
      <alignment horizontal="center" vertical="center" wrapText="1"/>
    </xf>
    <xf numFmtId="4" fontId="16" fillId="0" borderId="9" xfId="4" applyNumberFormat="1" applyFont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7" fillId="2" borderId="0" xfId="0" applyFont="1" applyFill="1"/>
    <xf numFmtId="0" fontId="0" fillId="0" borderId="0" xfId="0"/>
    <xf numFmtId="0" fontId="12" fillId="0" borderId="0" xfId="0" applyFont="1"/>
    <xf numFmtId="164" fontId="0" fillId="0" borderId="7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vertical="center" wrapText="1"/>
    </xf>
    <xf numFmtId="0" fontId="17" fillId="3" borderId="7" xfId="0" applyFont="1" applyFill="1" applyBorder="1" applyAlignment="1">
      <alignment horizontal="center" vertical="center"/>
    </xf>
    <xf numFmtId="0" fontId="0" fillId="0" borderId="0" xfId="0"/>
    <xf numFmtId="0" fontId="18" fillId="5" borderId="23" xfId="0" applyFont="1" applyFill="1" applyBorder="1" applyAlignment="1">
      <alignment horizontal="left" vertical="center" wrapText="1"/>
    </xf>
    <xf numFmtId="0" fontId="18" fillId="5" borderId="0" xfId="0" applyFont="1" applyFill="1" applyBorder="1" applyAlignment="1">
      <alignment horizontal="centerContinuous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8" fillId="5" borderId="25" xfId="0" applyFont="1" applyFill="1" applyBorder="1" applyAlignment="1">
      <alignment horizontal="centerContinuous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vertical="center" wrapText="1"/>
    </xf>
    <xf numFmtId="0" fontId="18" fillId="5" borderId="0" xfId="0" applyFont="1" applyFill="1" applyBorder="1" applyAlignment="1">
      <alignment vertical="center" wrapText="1"/>
    </xf>
    <xf numFmtId="0" fontId="15" fillId="9" borderId="8" xfId="0" applyFont="1" applyFill="1" applyBorder="1" applyAlignment="1">
      <alignment horizontal="centerContinuous" vertical="center" wrapText="1"/>
    </xf>
    <xf numFmtId="0" fontId="15" fillId="9" borderId="17" xfId="0" applyFont="1" applyFill="1" applyBorder="1" applyAlignment="1">
      <alignment horizontal="centerContinuous" vertical="center" wrapText="1"/>
    </xf>
    <xf numFmtId="0" fontId="15" fillId="9" borderId="18" xfId="0" applyFont="1" applyFill="1" applyBorder="1" applyAlignment="1">
      <alignment horizontal="centerContinuous" vertical="center" wrapText="1"/>
    </xf>
    <xf numFmtId="0" fontId="18" fillId="7" borderId="19" xfId="0" applyFont="1" applyFill="1" applyBorder="1" applyAlignment="1">
      <alignment horizontal="left" vertical="center" wrapText="1"/>
    </xf>
    <xf numFmtId="0" fontId="18" fillId="7" borderId="20" xfId="0" applyFont="1" applyFill="1" applyBorder="1" applyAlignment="1">
      <alignment horizontal="centerContinuous" vertical="center" wrapText="1"/>
    </xf>
    <xf numFmtId="0" fontId="18" fillId="7" borderId="10" xfId="0" applyFont="1" applyFill="1" applyBorder="1" applyAlignment="1">
      <alignment horizontal="centerContinuous" vertical="center" wrapText="1"/>
    </xf>
    <xf numFmtId="0" fontId="18" fillId="7" borderId="19" xfId="0" applyFont="1" applyFill="1" applyBorder="1" applyAlignment="1">
      <alignment vertical="center" wrapText="1"/>
    </xf>
    <xf numFmtId="0" fontId="21" fillId="0" borderId="6" xfId="1" applyFont="1" applyBorder="1" applyAlignment="1" applyProtection="1">
      <alignment horizontal="center" vertical="center" wrapText="1"/>
    </xf>
    <xf numFmtId="0" fontId="21" fillId="0" borderId="0" xfId="1" applyFont="1" applyAlignment="1" applyProtection="1">
      <alignment horizont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5" fillId="9" borderId="7" xfId="0" applyFont="1" applyFill="1" applyBorder="1" applyAlignment="1">
      <alignment horizontal="centerContinuous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/>
    </xf>
    <xf numFmtId="0" fontId="24" fillId="0" borderId="29" xfId="4" applyNumberFormat="1" applyFont="1" applyBorder="1" applyAlignment="1" applyProtection="1">
      <alignment horizontal="center" vertical="center" wrapText="1"/>
      <protection locked="0"/>
    </xf>
    <xf numFmtId="165" fontId="16" fillId="0" borderId="7" xfId="4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23" fillId="0" borderId="0" xfId="0" applyFont="1" applyFill="1"/>
    <xf numFmtId="0" fontId="0" fillId="0" borderId="8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164" fontId="0" fillId="0" borderId="22" xfId="0" applyNumberFormat="1" applyFont="1" applyBorder="1" applyAlignment="1">
      <alignment vertical="center"/>
    </xf>
    <xf numFmtId="164" fontId="12" fillId="0" borderId="24" xfId="4" applyNumberFormat="1" applyFont="1" applyBorder="1" applyAlignment="1" applyProtection="1">
      <alignment horizontal="center" vertical="center" wrapText="1"/>
      <protection locked="0"/>
    </xf>
    <xf numFmtId="164" fontId="12" fillId="0" borderId="21" xfId="4" applyNumberFormat="1" applyFont="1" applyBorder="1" applyAlignment="1" applyProtection="1">
      <alignment horizontal="center" vertical="center" wrapText="1"/>
      <protection locked="0"/>
    </xf>
    <xf numFmtId="44" fontId="0" fillId="2" borderId="21" xfId="4" applyFont="1" applyFill="1" applyBorder="1" applyProtection="1">
      <protection locked="0"/>
    </xf>
    <xf numFmtId="0" fontId="8" fillId="0" borderId="0" xfId="1" applyFont="1" applyFill="1" applyAlignment="1" applyProtection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5" fillId="9" borderId="30" xfId="0" applyFont="1" applyFill="1" applyBorder="1" applyAlignment="1">
      <alignment horizontal="center" vertical="center" wrapText="1"/>
    </xf>
    <xf numFmtId="0" fontId="15" fillId="9" borderId="28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0" fontId="18" fillId="5" borderId="3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19" fillId="6" borderId="18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</cellXfs>
  <cellStyles count="6">
    <cellStyle name="Monétaire" xfId="4" builtinId="4"/>
    <cellStyle name="Monétaire 2" xfId="5"/>
    <cellStyle name="Monétaire 2 2" xfId="2"/>
    <cellStyle name="Normal" xfId="0" builtinId="0"/>
    <cellStyle name="Normal 2 2" xfId="3"/>
    <cellStyle name="Normal 2_Page de garde" xfId="1"/>
  </cellStyles>
  <dxfs count="0"/>
  <tableStyles count="0" defaultTableStyle="TableStyleMedium2" defaultPivotStyle="PivotStyleLight16"/>
  <colors>
    <mruColors>
      <color rgb="FF336699"/>
      <color rgb="FF60A3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2377440</xdr:colOff>
      <xdr:row>5</xdr:row>
      <xdr:rowOff>180340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0"/>
          <a:ext cx="237744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81915</xdr:colOff>
      <xdr:row>4</xdr:row>
      <xdr:rowOff>180340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2377440" cy="7518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1205865</xdr:colOff>
      <xdr:row>3</xdr:row>
      <xdr:rowOff>180340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31415" cy="732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18"/>
  <sheetViews>
    <sheetView showGridLines="0" tabSelected="1" zoomScale="80" zoomScaleNormal="80" workbookViewId="0">
      <selection activeCell="K10" sqref="K10"/>
    </sheetView>
  </sheetViews>
  <sheetFormatPr baseColWidth="10" defaultRowHeight="14.5" x14ac:dyDescent="0.35"/>
  <cols>
    <col min="1" max="1" width="114.26953125" customWidth="1"/>
  </cols>
  <sheetData>
    <row r="8" spans="1:1" ht="15" thickBot="1" x14ac:dyDescent="0.4"/>
    <row r="9" spans="1:1" ht="45.5" thickBot="1" x14ac:dyDescent="0.4">
      <c r="A9" s="38" t="s">
        <v>33</v>
      </c>
    </row>
    <row r="10" spans="1:1" ht="96" customHeight="1" x14ac:dyDescent="0.35">
      <c r="A10" s="6" t="s">
        <v>42</v>
      </c>
    </row>
    <row r="11" spans="1:1" ht="22.5" x14ac:dyDescent="0.45">
      <c r="A11" s="39" t="s">
        <v>0</v>
      </c>
    </row>
    <row r="12" spans="1:1" ht="15.5" x14ac:dyDescent="0.35">
      <c r="A12" s="1"/>
    </row>
    <row r="13" spans="1:1" ht="22.5" x14ac:dyDescent="0.45">
      <c r="A13" s="2" t="s">
        <v>1</v>
      </c>
    </row>
    <row r="14" spans="1:1" x14ac:dyDescent="0.35">
      <c r="A14" s="3"/>
    </row>
    <row r="15" spans="1:1" ht="60" x14ac:dyDescent="0.35">
      <c r="A15" s="58" t="s">
        <v>54</v>
      </c>
    </row>
    <row r="16" spans="1:1" ht="15" thickBot="1" x14ac:dyDescent="0.4">
      <c r="A16" s="3"/>
    </row>
    <row r="17" spans="1:1" ht="23" thickBot="1" x14ac:dyDescent="0.4">
      <c r="A17" s="4" t="s">
        <v>2</v>
      </c>
    </row>
    <row r="18" spans="1:1" ht="105.75" customHeight="1" thickBot="1" x14ac:dyDescent="0.4">
      <c r="A18" s="5"/>
    </row>
  </sheetData>
  <sheetProtection select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48"/>
  <sheetViews>
    <sheetView showGridLines="0" topLeftCell="A7" zoomScale="80" zoomScaleNormal="80" workbookViewId="0">
      <selection activeCell="E19" sqref="E19:E24"/>
    </sheetView>
  </sheetViews>
  <sheetFormatPr baseColWidth="10" defaultRowHeight="14.5" x14ac:dyDescent="0.35"/>
  <cols>
    <col min="2" max="2" width="23" customWidth="1"/>
    <col min="3" max="11" width="20.81640625" customWidth="1"/>
    <col min="12" max="12" width="14.26953125" bestFit="1" customWidth="1"/>
    <col min="13" max="13" width="13.08984375" bestFit="1" customWidth="1"/>
  </cols>
  <sheetData>
    <row r="5" spans="2:11" s="9" customFormat="1" x14ac:dyDescent="0.35"/>
    <row r="6" spans="2:11" ht="15" thickBot="1" x14ac:dyDescent="0.4"/>
    <row r="7" spans="2:11" ht="50.25" customHeight="1" thickBot="1" x14ac:dyDescent="0.4">
      <c r="B7" s="61" t="s">
        <v>34</v>
      </c>
      <c r="C7" s="62"/>
      <c r="D7" s="62"/>
      <c r="E7" s="62"/>
      <c r="F7" s="62"/>
      <c r="G7" s="62"/>
      <c r="H7" s="62"/>
      <c r="I7" s="62"/>
      <c r="J7" s="62"/>
      <c r="K7" s="63"/>
    </row>
    <row r="8" spans="2:11" ht="15" thickBot="1" x14ac:dyDescent="0.4"/>
    <row r="9" spans="2:11" s="22" customFormat="1" ht="38" customHeight="1" thickTop="1" thickBot="1" x14ac:dyDescent="0.4">
      <c r="C9" s="47" t="s">
        <v>43</v>
      </c>
      <c r="D9" s="48" t="s">
        <v>44</v>
      </c>
    </row>
    <row r="10" spans="2:11" s="22" customFormat="1" ht="15" thickTop="1" x14ac:dyDescent="0.35"/>
    <row r="11" spans="2:11" ht="33" customHeight="1" x14ac:dyDescent="0.35">
      <c r="B11" s="11"/>
      <c r="C11" s="31" t="s">
        <v>3</v>
      </c>
      <c r="D11" s="32"/>
      <c r="E11" s="32"/>
      <c r="F11" s="32"/>
      <c r="G11" s="32"/>
      <c r="H11" s="32"/>
      <c r="I11" s="32"/>
      <c r="J11" s="32"/>
      <c r="K11" s="33"/>
    </row>
    <row r="12" spans="2:11" s="22" customFormat="1" ht="33" customHeight="1" x14ac:dyDescent="0.35">
      <c r="B12" s="18"/>
      <c r="C12" s="12" t="s">
        <v>10</v>
      </c>
      <c r="D12" s="12" t="s">
        <v>11</v>
      </c>
      <c r="E12" s="12" t="s">
        <v>12</v>
      </c>
      <c r="F12" s="12" t="s">
        <v>13</v>
      </c>
      <c r="G12" s="12" t="s">
        <v>4</v>
      </c>
      <c r="H12" s="13" t="s">
        <v>5</v>
      </c>
      <c r="I12" s="10" t="s">
        <v>6</v>
      </c>
      <c r="J12" s="10" t="s">
        <v>7</v>
      </c>
      <c r="K12" s="10" t="s">
        <v>8</v>
      </c>
    </row>
    <row r="13" spans="2:11" ht="32.25" customHeight="1" thickBot="1" x14ac:dyDescent="0.4">
      <c r="B13" s="34" t="s">
        <v>19</v>
      </c>
      <c r="C13" s="35"/>
      <c r="D13" s="35"/>
      <c r="E13" s="35"/>
      <c r="F13" s="35"/>
      <c r="G13" s="35"/>
      <c r="H13" s="35"/>
      <c r="I13" s="35"/>
      <c r="J13" s="35"/>
      <c r="K13" s="36"/>
    </row>
    <row r="14" spans="2:11" s="17" customFormat="1" ht="21" customHeight="1" thickTop="1" thickBot="1" x14ac:dyDescent="0.4">
      <c r="B14" s="27" t="s">
        <v>20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</row>
    <row r="15" spans="2:11" s="17" customFormat="1" ht="21" customHeight="1" thickTop="1" thickBot="1" x14ac:dyDescent="0.4">
      <c r="B15" s="27" t="s">
        <v>21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</row>
    <row r="16" spans="2:11" s="17" customFormat="1" ht="21" customHeight="1" thickTop="1" thickBot="1" x14ac:dyDescent="0.4">
      <c r="B16" s="27" t="s">
        <v>22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</row>
    <row r="17" spans="2:13" s="17" customFormat="1" ht="21" customHeight="1" thickTop="1" thickBot="1" x14ac:dyDescent="0.4">
      <c r="B17" s="27" t="s">
        <v>23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</row>
    <row r="18" spans="2:13" s="17" customFormat="1" ht="32.25" customHeight="1" thickTop="1" thickBot="1" x14ac:dyDescent="0.4">
      <c r="B18" s="23" t="s">
        <v>24</v>
      </c>
      <c r="C18" s="24"/>
      <c r="D18" s="24"/>
      <c r="E18" s="24"/>
      <c r="F18" s="25"/>
      <c r="G18" s="24"/>
      <c r="H18" s="24"/>
      <c r="I18" s="24"/>
      <c r="J18" s="24"/>
      <c r="K18" s="26"/>
    </row>
    <row r="19" spans="2:13" s="17" customFormat="1" ht="21" customHeight="1" thickTop="1" thickBot="1" x14ac:dyDescent="0.4">
      <c r="B19" s="28" t="s">
        <v>25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</row>
    <row r="20" spans="2:13" s="17" customFormat="1" ht="21" customHeight="1" thickTop="1" thickBot="1" x14ac:dyDescent="0.4">
      <c r="B20" s="28" t="s">
        <v>26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</row>
    <row r="21" spans="2:13" s="17" customFormat="1" ht="21" customHeight="1" thickTop="1" thickBot="1" x14ac:dyDescent="0.4">
      <c r="B21" s="28" t="s">
        <v>27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</row>
    <row r="22" spans="2:13" s="17" customFormat="1" ht="21" customHeight="1" thickTop="1" thickBot="1" x14ac:dyDescent="0.4">
      <c r="B22" s="28" t="s">
        <v>28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</row>
    <row r="23" spans="2:13" s="17" customFormat="1" ht="21" customHeight="1" thickTop="1" thickBot="1" x14ac:dyDescent="0.4">
      <c r="B23" s="28" t="s">
        <v>29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</row>
    <row r="24" spans="2:13" s="17" customFormat="1" ht="21" customHeight="1" thickTop="1" thickBot="1" x14ac:dyDescent="0.4">
      <c r="B24" s="28" t="s">
        <v>30</v>
      </c>
      <c r="C24" s="56">
        <v>0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</row>
    <row r="25" spans="2:13" ht="16" thickTop="1" x14ac:dyDescent="0.35">
      <c r="B25" s="59" t="s">
        <v>31</v>
      </c>
      <c r="C25" s="60"/>
      <c r="D25" s="60"/>
      <c r="E25" s="60"/>
      <c r="F25" s="60"/>
      <c r="G25" s="60"/>
      <c r="H25" s="60"/>
      <c r="I25" s="60"/>
      <c r="J25" s="60"/>
      <c r="K25" s="60"/>
    </row>
    <row r="27" spans="2:13" s="22" customFormat="1" ht="33" customHeight="1" x14ac:dyDescent="0.35">
      <c r="B27" s="18"/>
      <c r="C27" s="64" t="s">
        <v>3</v>
      </c>
      <c r="D27" s="65"/>
      <c r="E27" s="65"/>
      <c r="F27" s="65"/>
      <c r="G27" s="65"/>
      <c r="H27" s="65"/>
      <c r="I27" s="65"/>
      <c r="J27" s="65"/>
      <c r="K27" s="65"/>
      <c r="L27" s="65"/>
      <c r="M27" s="65"/>
    </row>
    <row r="28" spans="2:13" s="22" customFormat="1" ht="33" customHeight="1" x14ac:dyDescent="0.35">
      <c r="B28" s="18"/>
      <c r="C28" s="12" t="s">
        <v>9</v>
      </c>
      <c r="D28" s="12" t="s">
        <v>38</v>
      </c>
      <c r="E28" s="12" t="s">
        <v>36</v>
      </c>
      <c r="F28" s="12" t="s">
        <v>37</v>
      </c>
      <c r="G28" s="12" t="s">
        <v>35</v>
      </c>
      <c r="H28" s="49" t="s">
        <v>45</v>
      </c>
      <c r="I28" s="49" t="s">
        <v>46</v>
      </c>
      <c r="J28" s="49" t="s">
        <v>47</v>
      </c>
      <c r="K28" s="49" t="s">
        <v>48</v>
      </c>
      <c r="L28" s="49" t="s">
        <v>49</v>
      </c>
      <c r="M28" s="50" t="s">
        <v>50</v>
      </c>
    </row>
    <row r="29" spans="2:13" s="22" customFormat="1" ht="32.25" customHeight="1" thickBot="1" x14ac:dyDescent="0.4">
      <c r="B29" s="37" t="s">
        <v>19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</row>
    <row r="30" spans="2:13" s="22" customFormat="1" ht="16.5" customHeight="1" thickTop="1" thickBot="1" x14ac:dyDescent="0.4">
      <c r="B30" s="27" t="s">
        <v>20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/>
      <c r="M30" s="55">
        <v>0</v>
      </c>
    </row>
    <row r="31" spans="2:13" s="22" customFormat="1" ht="16.5" customHeight="1" thickTop="1" thickBot="1" x14ac:dyDescent="0.4">
      <c r="B31" s="27" t="s">
        <v>21</v>
      </c>
      <c r="C31" s="55">
        <v>0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</row>
    <row r="32" spans="2:13" s="22" customFormat="1" ht="16.5" customHeight="1" thickTop="1" thickBot="1" x14ac:dyDescent="0.4">
      <c r="B32" s="27" t="s">
        <v>22</v>
      </c>
      <c r="C32" s="55">
        <v>0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6">
        <v>0</v>
      </c>
      <c r="K32" s="56">
        <v>0</v>
      </c>
      <c r="L32" s="55">
        <v>0</v>
      </c>
      <c r="M32" s="55">
        <v>0</v>
      </c>
    </row>
    <row r="33" spans="2:13" s="22" customFormat="1" ht="16.5" customHeight="1" thickTop="1" thickBot="1" x14ac:dyDescent="0.4">
      <c r="B33" s="27" t="s">
        <v>23</v>
      </c>
      <c r="C33" s="56">
        <v>0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</row>
    <row r="34" spans="2:13" s="22" customFormat="1" ht="32.25" customHeight="1" thickTop="1" thickBot="1" x14ac:dyDescent="0.4">
      <c r="B34" s="29" t="s">
        <v>24</v>
      </c>
      <c r="C34" s="30"/>
      <c r="D34" s="30"/>
      <c r="E34" s="67"/>
      <c r="F34" s="67"/>
      <c r="G34" s="67"/>
      <c r="H34" s="67"/>
      <c r="I34" s="67"/>
      <c r="J34" s="67"/>
      <c r="K34" s="67"/>
      <c r="L34" s="67"/>
      <c r="M34" s="67"/>
    </row>
    <row r="35" spans="2:13" s="22" customFormat="1" ht="16.5" customHeight="1" thickTop="1" thickBot="1" x14ac:dyDescent="0.4">
      <c r="B35" s="28" t="s">
        <v>25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</row>
    <row r="36" spans="2:13" s="22" customFormat="1" ht="16.5" customHeight="1" thickTop="1" thickBot="1" x14ac:dyDescent="0.4">
      <c r="B36" s="28" t="s">
        <v>26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</row>
    <row r="37" spans="2:13" s="22" customFormat="1" ht="16.5" customHeight="1" thickTop="1" thickBot="1" x14ac:dyDescent="0.4">
      <c r="B37" s="28" t="s">
        <v>27</v>
      </c>
      <c r="C37" s="55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</row>
    <row r="38" spans="2:13" s="22" customFormat="1" ht="16.5" customHeight="1" thickTop="1" thickBot="1" x14ac:dyDescent="0.4">
      <c r="B38" s="28" t="s">
        <v>28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</row>
    <row r="39" spans="2:13" s="22" customFormat="1" ht="16.5" customHeight="1" thickTop="1" thickBot="1" x14ac:dyDescent="0.4">
      <c r="B39" s="28" t="s">
        <v>29</v>
      </c>
      <c r="C39" s="55">
        <v>0</v>
      </c>
      <c r="D39" s="55">
        <v>0</v>
      </c>
      <c r="E39" s="55">
        <v>0</v>
      </c>
      <c r="F39" s="55">
        <v>0</v>
      </c>
      <c r="G39" s="55">
        <v>0</v>
      </c>
      <c r="H39" s="56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</row>
    <row r="40" spans="2:13" s="14" customFormat="1" ht="16.5" thickTop="1" thickBot="1" x14ac:dyDescent="0.4">
      <c r="B40" s="28" t="s">
        <v>30</v>
      </c>
      <c r="C40" s="56">
        <v>0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</row>
    <row r="41" spans="2:13" ht="16" thickTop="1" x14ac:dyDescent="0.35">
      <c r="B41" s="59" t="s">
        <v>32</v>
      </c>
      <c r="C41" s="60"/>
      <c r="D41" s="60"/>
      <c r="E41" s="60"/>
      <c r="F41" s="60"/>
      <c r="G41" s="60"/>
      <c r="H41" s="60"/>
      <c r="I41" s="60"/>
      <c r="J41" s="60"/>
      <c r="K41" s="60"/>
    </row>
    <row r="42" spans="2:13" s="22" customFormat="1" ht="15.5" x14ac:dyDescent="0.35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2:13" s="22" customFormat="1" ht="39" customHeight="1" thickBot="1" x14ac:dyDescent="0.4">
      <c r="B43" s="41"/>
      <c r="C43" s="42" t="s">
        <v>41</v>
      </c>
      <c r="D43" s="44"/>
      <c r="E43" s="44"/>
      <c r="F43" s="44"/>
      <c r="G43" s="41"/>
      <c r="H43" s="41"/>
      <c r="I43" s="41"/>
      <c r="J43" s="41"/>
      <c r="K43" s="41"/>
    </row>
    <row r="44" spans="2:13" s="22" customFormat="1" ht="42" customHeight="1" thickTop="1" thickBot="1" x14ac:dyDescent="0.4">
      <c r="B44" s="43" t="s">
        <v>40</v>
      </c>
      <c r="C44" s="56">
        <v>0</v>
      </c>
      <c r="D44" s="44"/>
      <c r="E44" s="44"/>
      <c r="F44" s="44"/>
      <c r="G44" s="41"/>
      <c r="H44" s="41"/>
      <c r="I44" s="41"/>
      <c r="J44" s="41"/>
      <c r="K44" s="41"/>
    </row>
    <row r="45" spans="2:13" s="22" customFormat="1" ht="16" thickTop="1" x14ac:dyDescent="0.35">
      <c r="B45" s="41"/>
      <c r="C45" s="41"/>
      <c r="D45" s="44"/>
      <c r="E45" s="44"/>
      <c r="F45" s="44"/>
      <c r="G45" s="41"/>
      <c r="H45" s="41"/>
      <c r="I45" s="41"/>
      <c r="J45" s="41"/>
      <c r="K45" s="41"/>
    </row>
    <row r="46" spans="2:13" s="22" customFormat="1" ht="15" thickBot="1" x14ac:dyDescent="0.4"/>
    <row r="47" spans="2:13" ht="16.5" thickTop="1" thickBot="1" x14ac:dyDescent="0.4">
      <c r="B47" s="16" t="s">
        <v>14</v>
      </c>
      <c r="C47" s="57">
        <v>0</v>
      </c>
      <c r="D47" s="15"/>
      <c r="E47" s="15"/>
      <c r="F47" s="15"/>
      <c r="G47" s="15"/>
      <c r="H47" s="15"/>
      <c r="I47" s="15"/>
      <c r="J47" s="15"/>
      <c r="K47" s="15"/>
    </row>
    <row r="48" spans="2:13" ht="15" thickTop="1" x14ac:dyDescent="0.35"/>
  </sheetData>
  <sheetProtection algorithmName="SHA-512" hashValue="KQIiupiySi/ug0GBRKNorIY9SEry4U2vsl1BpU3kNArZOL8KJQTw8rFVK+9ZqkHFwW4dihh8UDSF4oQAgctPQw==" saltValue="T95eWIwinDV7Q6qhEV95Ig==" spinCount="100000" sheet="1" selectLockedCells="1"/>
  <mergeCells count="6">
    <mergeCell ref="B41:K41"/>
    <mergeCell ref="B7:K7"/>
    <mergeCell ref="B25:K25"/>
    <mergeCell ref="C27:M27"/>
    <mergeCell ref="C29:M29"/>
    <mergeCell ref="E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24"/>
  <sheetViews>
    <sheetView showGridLines="0" topLeftCell="A7" zoomScale="70" zoomScaleNormal="70" workbookViewId="0">
      <selection activeCell="D24" sqref="D24"/>
    </sheetView>
  </sheetViews>
  <sheetFormatPr baseColWidth="10" defaultColWidth="10.81640625" defaultRowHeight="14.5" x14ac:dyDescent="0.35"/>
  <cols>
    <col min="1" max="1" width="17.54296875" style="22" customWidth="1"/>
    <col min="2" max="2" width="64.453125" style="22" customWidth="1"/>
    <col min="3" max="3" width="9.26953125" style="22" bestFit="1" customWidth="1"/>
    <col min="4" max="4" width="31.453125" style="22" customWidth="1"/>
    <col min="5" max="6" width="21.7265625" style="22" customWidth="1"/>
    <col min="7" max="16384" width="10.81640625" style="22"/>
  </cols>
  <sheetData>
    <row r="5" spans="2:6" ht="15" thickBot="1" x14ac:dyDescent="0.4"/>
    <row r="6" spans="2:6" ht="18.75" customHeight="1" x14ac:dyDescent="0.35">
      <c r="B6" s="70" t="s">
        <v>53</v>
      </c>
      <c r="C6" s="71"/>
      <c r="D6" s="72"/>
      <c r="E6" s="20"/>
      <c r="F6" s="20"/>
    </row>
    <row r="7" spans="2:6" ht="18.75" customHeight="1" x14ac:dyDescent="0.35">
      <c r="B7" s="73"/>
      <c r="C7" s="74"/>
      <c r="D7" s="75"/>
      <c r="E7" s="20"/>
      <c r="F7" s="20"/>
    </row>
    <row r="8" spans="2:6" ht="19" thickBot="1" x14ac:dyDescent="0.4">
      <c r="B8" s="76"/>
      <c r="C8" s="77"/>
      <c r="D8" s="78"/>
      <c r="E8" s="20"/>
      <c r="F8" s="20"/>
    </row>
    <row r="9" spans="2:6" ht="30" customHeight="1" x14ac:dyDescent="0.35">
      <c r="B9" s="7"/>
      <c r="C9" s="7"/>
      <c r="D9" s="8"/>
      <c r="E9" s="8"/>
      <c r="F9" s="8"/>
    </row>
    <row r="10" spans="2:6" ht="30" customHeight="1" x14ac:dyDescent="0.35">
      <c r="B10" s="7"/>
      <c r="C10" s="7"/>
      <c r="D10" s="8"/>
      <c r="E10" s="8"/>
      <c r="F10" s="8"/>
    </row>
    <row r="11" spans="2:6" ht="36" customHeight="1" x14ac:dyDescent="0.35">
      <c r="C11" s="21" t="s">
        <v>39</v>
      </c>
      <c r="D11" s="21" t="s">
        <v>15</v>
      </c>
    </row>
    <row r="12" spans="2:6" ht="45.75" customHeight="1" x14ac:dyDescent="0.65">
      <c r="B12" s="46" t="s">
        <v>55</v>
      </c>
      <c r="C12" s="53">
        <v>1</v>
      </c>
      <c r="D12" s="19">
        <f>C12*('BPU LOT 2'!M30+'BPU LOT 2'!M31+'BPU LOT 2'!M32+'BPU LOT 2'!M33+'BPU LOT 2'!M35+'BPU LOT 2'!M36+'BPU LOT 2'!M37+'BPU LOT 2'!M38+'BPU LOT 2'!M39+'BPU LOT 2'!M40)</f>
        <v>0</v>
      </c>
      <c r="E12" s="51"/>
    </row>
    <row r="13" spans="2:6" ht="45.75" customHeight="1" x14ac:dyDescent="0.65">
      <c r="B13" s="46" t="s">
        <v>56</v>
      </c>
      <c r="C13" s="53">
        <v>2</v>
      </c>
      <c r="D13" s="54">
        <f>('BPU LOT 2'!K30+'BPU LOT 2'!K31+'BPU LOT 2'!K32+'BPU LOT 2'!K33+'BPU LOT 2'!K35+'BPU LOT 2'!K36+'BPU LOT 2'!K37+'BPU LOT 2'!K38+'BPU LOT 2'!K39+'BPU LOT 2'!K40)*C13</f>
        <v>0</v>
      </c>
      <c r="E13" s="51"/>
    </row>
    <row r="14" spans="2:6" ht="45.75" customHeight="1" x14ac:dyDescent="0.65">
      <c r="B14" s="46" t="s">
        <v>16</v>
      </c>
      <c r="C14" s="53">
        <v>2</v>
      </c>
      <c r="D14" s="54">
        <f>('BPU LOT 2'!H30+'BPU LOT 2'!H31+'BPU LOT 2'!H32+'BPU LOT 2'!H33+'BPU LOT 2'!H35+'BPU LOT 2'!H36+'BPU LOT 2'!H37+'BPU LOT 2'!H38+'BPU LOT 2'!H39+'BPU LOT 2'!H40)*C14</f>
        <v>0</v>
      </c>
      <c r="E14" s="51"/>
    </row>
    <row r="15" spans="2:6" ht="45.75" customHeight="1" x14ac:dyDescent="0.65">
      <c r="B15" s="46" t="s">
        <v>58</v>
      </c>
      <c r="C15" s="53">
        <v>2</v>
      </c>
      <c r="D15" s="54">
        <f>C15*('BPU LOT 2'!E30+'BPU LOT 2'!E31+'BPU LOT 2'!E32+'BPU LOT 2'!E33+'BPU LOT 2'!E35+'BPU LOT 2'!E36+'BPU LOT 2'!E37+'BPU LOT 2'!E38+'BPU LOT 2'!E39+'BPU LOT 2'!E40)</f>
        <v>0</v>
      </c>
      <c r="E15" s="51"/>
    </row>
    <row r="16" spans="2:6" ht="45.75" customHeight="1" x14ac:dyDescent="0.65">
      <c r="B16" s="46" t="s">
        <v>57</v>
      </c>
      <c r="C16" s="53">
        <v>5</v>
      </c>
      <c r="D16" s="54">
        <f>C16*('BPU LOT 2'!C30+'BPU LOT 2'!C31+'BPU LOT 2'!C32+'BPU LOT 2'!C33+'BPU LOT 2'!C35+'BPU LOT 2'!C36+'BPU LOT 2'!C37+'BPU LOT 2'!C38+'BPU LOT 2'!C39+'BPU LOT 2'!C40)</f>
        <v>0</v>
      </c>
      <c r="E16" s="51"/>
    </row>
    <row r="17" spans="2:4" ht="45.75" customHeight="1" x14ac:dyDescent="0.35">
      <c r="B17" s="52" t="s">
        <v>17</v>
      </c>
      <c r="C17" s="53">
        <v>8</v>
      </c>
      <c r="D17" s="19">
        <f>('BPU LOT 2'!H14+'BPU LOT 2'!H15+'BPU LOT 2'!H16+'BPU LOT 2'!H17+'BPU LOT 2'!H19+'BPU LOT 2'!H20+'BPU LOT 2'!H21+'BPU LOT 2'!H22+'BPU LOT 2'!H23+'BPU LOT 2'!H24)*C17</f>
        <v>0</v>
      </c>
    </row>
    <row r="18" spans="2:4" ht="45.75" customHeight="1" x14ac:dyDescent="0.35">
      <c r="B18" s="45" t="s">
        <v>52</v>
      </c>
      <c r="C18" s="53">
        <v>4</v>
      </c>
      <c r="D18" s="19">
        <f>('BPU LOT 2'!F14+'BPU LOT 2'!F15+'BPU LOT 2'!F16+'BPU LOT 2'!F17+'BPU LOT 2'!F19+'BPU LOT 2'!F20+'BPU LOT 2'!F21+'BPU LOT 2'!F22+'BPU LOT 2'!F23+'BPU LOT 2'!F24)*C18</f>
        <v>0</v>
      </c>
    </row>
    <row r="19" spans="2:4" ht="45.75" customHeight="1" x14ac:dyDescent="0.35">
      <c r="B19" s="53" t="s">
        <v>60</v>
      </c>
      <c r="C19" s="53">
        <v>4</v>
      </c>
      <c r="D19" s="19">
        <f>C19*('BPU LOT 2'!E14+'BPU LOT 2'!E15+'BPU LOT 2'!E16+'BPU LOT 2'!E17+'BPU LOT 2'!E19+'BPU LOT 2'!E20+'BPU LOT 2'!E21+'BPU LOT 2'!E22+'BPU LOT 2'!E23+'BPU LOT 2'!E24)</f>
        <v>0</v>
      </c>
    </row>
    <row r="20" spans="2:4" ht="45.75" customHeight="1" x14ac:dyDescent="0.35">
      <c r="B20" s="53" t="s">
        <v>59</v>
      </c>
      <c r="C20" s="53">
        <v>3</v>
      </c>
      <c r="D20" s="19">
        <f>C20*('BPU LOT 2'!D14+'BPU LOT 2'!D15+'BPU LOT 2'!D16+'BPU LOT 2'!D17+'BPU LOT 2'!D19+'BPU LOT 2'!D20+'BPU LOT 2'!D21+'BPU LOT 2'!D22+'BPU LOT 2'!D23+'BPU LOT 2'!D24)</f>
        <v>0</v>
      </c>
    </row>
    <row r="21" spans="2:4" ht="45.75" customHeight="1" x14ac:dyDescent="0.35">
      <c r="B21" s="53" t="s">
        <v>18</v>
      </c>
      <c r="C21" s="53">
        <v>3</v>
      </c>
      <c r="D21" s="19">
        <f>C21*('BPU LOT 2'!C14+'BPU LOT 2'!C15+'BPU LOT 2'!C16+'BPU LOT 2'!C17+'BPU LOT 2'!C19+'BPU LOT 2'!C20+'BPU LOT 2'!C21+'BPU LOT 2'!C22+'BPU LOT 2'!C23+'BPU LOT 2'!C24)</f>
        <v>0</v>
      </c>
    </row>
    <row r="22" spans="2:4" ht="45.75" customHeight="1" x14ac:dyDescent="0.35">
      <c r="B22" s="45" t="s">
        <v>51</v>
      </c>
      <c r="C22" s="46">
        <v>10</v>
      </c>
      <c r="D22" s="19">
        <f>C22*'BPU LOT 2'!C44</f>
        <v>0</v>
      </c>
    </row>
    <row r="23" spans="2:4" ht="45" customHeight="1" x14ac:dyDescent="0.35">
      <c r="B23" s="68" t="s">
        <v>61</v>
      </c>
      <c r="C23" s="69"/>
      <c r="D23" s="19">
        <f>D12+D17+D18+D22+D13+D14+D15+D16+D19+D20+D21</f>
        <v>0</v>
      </c>
    </row>
    <row r="24" spans="2:4" ht="45" customHeight="1" x14ac:dyDescent="0.35">
      <c r="B24" s="68" t="s">
        <v>62</v>
      </c>
      <c r="C24" s="69"/>
      <c r="D24" s="19">
        <f>D23*1.2</f>
        <v>0</v>
      </c>
    </row>
  </sheetData>
  <sheetProtection algorithmName="SHA-512" hashValue="hQ2fPstd44XxFQvf8t1C9hGP3qOCD7OVoUt8N1Ragt2dtlHVXBZsd6W23LSOJtuy1v1PDkEqkc3j5t0P7cEYEg==" saltValue="hZRMUo1lt4J6tBcTVulZTg==" spinCount="100000" sheet="1" selectLockedCells="1" selectUnlockedCells="1"/>
  <mergeCells count="3">
    <mergeCell ref="B23:C23"/>
    <mergeCell ref="B24:C24"/>
    <mergeCell ref="B6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BPU LOT 2</vt:lpstr>
      <vt:lpstr>DQE LOT 2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MASSON CAROLE-LILIANE (CPAM PARIS)</dc:creator>
  <cp:lastModifiedBy>LARABI DIANA (CPAM PARIS)</cp:lastModifiedBy>
  <dcterms:created xsi:type="dcterms:W3CDTF">2023-07-12T15:21:57Z</dcterms:created>
  <dcterms:modified xsi:type="dcterms:W3CDTF">2025-10-13T13:54:28Z</dcterms:modified>
</cp:coreProperties>
</file>